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7413DE27-B993-4F76-902B-36ADB28E8928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Jefe de turn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'Jefe de turno'!$J$6:$O$31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Z26" i="1"/>
  <c r="AB26" i="1" s="1"/>
  <c r="AC26" i="1" s="1"/>
  <c r="N26" i="1"/>
  <c r="O26" i="1" s="1"/>
  <c r="L26" i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<sst xmlns="http://schemas.openxmlformats.org/spreadsheetml/2006/main" count="344" uniqueCount="166">
  <si>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</si>
  <si>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</si>
  <si>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</si>
  <si>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</si>
  <si>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</si>
  <si>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</si>
  <si>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</si>
  <si>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</si>
  <si>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</si>
  <si>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</si>
  <si>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</si>
  <si>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</si>
  <si>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</si>
  <si>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</si>
  <si>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</si>
  <si>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</si>
  <si>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</si>
  <si>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</si>
  <si>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</si>
  <si>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</si>
  <si>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</si>
  <si>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</si>
  <si>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</si>
  <si>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</si>
  <si>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</si>
  <si>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</si>
  <si>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</si>
  <si>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</si>
  <si>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</si>
  <si>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</si>
  <si>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</si>
  <si>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</si>
  <si>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</si>
  <si>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</si>
  <si>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</si>
  <si>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</si>
  <si>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</si>
  <si>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</si>
  <si>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</si>
  <si>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</si>
  <si>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</si>
  <si>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</si>
  <si>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</si>
  <si>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</si>
  <si>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</si>
  <si>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</si>
  <si>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</si>
  <si>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</si>
  <si>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</si>
  <si>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</si>
  <si>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</si>
  <si>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</si>
  <si>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</si>
  <si>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</si>
  <si>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</si>
  <si>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</si>
  <si>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</si>
  <si>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</si>
  <si>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</si>
  <si>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</si>
  <si>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</si>
  <si>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</si>
  <si>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</si>
  <si>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</si>
  <si>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</si>
  <si>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</si>
  <si>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</si>
  <si>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</si>
  <si>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</si>
  <si>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</si>
  <si>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</si>
  <si>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</si>
  <si>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</si>
  <si>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</si>
  <si>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</si>
  <si>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</si>
  <si>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</si>
  <si>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</si>
  <si>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</si>
  <si>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</si>
  <si>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</si>
  <si>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</si>
  <si>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</si>
  <si>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</si>
  <si>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</si>
  <si>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</si>
  <si>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</si>
  <si>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</si>
  <si>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</si>
  <si>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</si>
  <si>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</si>
  <si>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</si>
  <si>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</si>
  <si>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</si>
  <si>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</si>
  <si>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</si>
  <si>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</si>
  <si>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</si>
  <si>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</si>
  <si>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</si>
  <si>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</si>
  <si>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</si>
  <si>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</si>
  <si>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</si>
  <si>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</si>
  <si>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</si>
  <si>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</si>
  <si>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</si>
  <si>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</si>
  <si>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</si>
  <si>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</si>
  <si>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</si>
  <si>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</si>
  <si>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</si>
  <si>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</si>
  <si>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</si>
  <si>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</si>
  <si>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</si>
  <si>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</si>
  <si>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</si>
  <si>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</si>
  <si>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</si>
  <si>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</si>
  <si>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</si>
  <si>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</si>
  <si>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</si>
  <si>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</si>
  <si>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</si>
  <si>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</si>
  <si>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</si>
  <si>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</si>
  <si>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</si>
  <si>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</si>
  <si>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</si>
  <si>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</si>
  <si>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</si>
  <si>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</si>
  <si>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</si>
  <si>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</si>
  <si>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</si>
  <si>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</si>
  <si>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</si>
  <si>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</si>
  <si>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</si>
  <si>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</si>
  <si>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</si>
  <si>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</si>
  <si>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</si>
  <si>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 xml:space="preserve">Dirigir y controlar la ejecución del plan de proceso de producción
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</si>
  <si>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</si>
  <si>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</si>
  <si>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</si>
  <si>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</si>
  <si>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</si>
  <si>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</si>
  <si>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</si>
  <si>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</si>
  <si>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</si>
  <si>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</si>
  <si>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</si>
  <si>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</si>
  <si>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JEFE DE TURNO</t>
  </si>
  <si>
    <t>IP-IDS-SST-041</t>
  </si>
  <si>
    <t>Supervisión e Inspección general de los Procesos de producción en fábrica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</si>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</sst>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1696508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A28" zoomScale="25" zoomScaleNormal="25" workbookViewId="0">
      <selection activeCell="U52" sqref="U52:W52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78"/>
      <c r="B1" s="79"/>
      <c r="C1" s="82" t="s">
        <v>107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  <c r="V1" s="116" t="s">
        <v>0</v>
      </c>
      <c r="W1" s="116"/>
      <c r="X1" s="116"/>
      <c r="Y1" s="116"/>
      <c r="Z1" s="116"/>
      <c r="AA1" s="116" t="s">
        <v>162</v>
      </c>
      <c r="AB1" s="116"/>
      <c r="AC1" s="117"/>
    </row>
    <row r="2" spans="1:29" ht="30" customHeight="1" x14ac:dyDescent="0.35">
      <c r="A2" s="80"/>
      <c r="B2" s="81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  <c r="V2" s="76" t="s">
        <v>1</v>
      </c>
      <c r="W2" s="76"/>
      <c r="X2" s="76"/>
      <c r="Y2" s="76"/>
      <c r="Z2" s="76"/>
      <c r="AA2" s="76" t="s">
        <v>137</v>
      </c>
      <c r="AB2" s="76"/>
      <c r="AC2" s="77"/>
    </row>
    <row r="3" spans="1:29" ht="53.25" customHeight="1" x14ac:dyDescent="0.35">
      <c r="A3" s="104" t="s">
        <v>2</v>
      </c>
      <c r="B3" s="105"/>
      <c r="C3" s="106" t="s">
        <v>108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</row>
    <row r="4" spans="1:29" ht="53.25" customHeight="1" x14ac:dyDescent="0.35">
      <c r="A4" s="104" t="s">
        <v>86</v>
      </c>
      <c r="B4" s="105"/>
      <c r="C4" s="109" t="s">
        <v>161</v>
      </c>
      <c r="D4" s="110"/>
      <c r="E4" s="110"/>
      <c r="F4" s="110"/>
      <c r="G4" s="110"/>
      <c r="H4" s="110"/>
      <c r="I4" s="110"/>
      <c r="J4" s="110"/>
      <c r="K4" s="111"/>
      <c r="L4" s="112" t="s">
        <v>87</v>
      </c>
      <c r="M4" s="113"/>
      <c r="N4" s="113"/>
      <c r="O4" s="114"/>
      <c r="P4" s="109" t="s">
        <v>147</v>
      </c>
      <c r="Q4" s="110"/>
      <c r="R4" s="110"/>
      <c r="S4" s="111"/>
      <c r="T4" s="112" t="s">
        <v>88</v>
      </c>
      <c r="U4" s="114"/>
      <c r="V4" s="109" t="s">
        <v>89</v>
      </c>
      <c r="W4" s="110"/>
      <c r="X4" s="110"/>
      <c r="Y4" s="110"/>
      <c r="Z4" s="110"/>
      <c r="AA4" s="110"/>
      <c r="AB4" s="110"/>
      <c r="AC4" s="115"/>
    </row>
    <row r="5" spans="1:29" ht="44.15" customHeight="1" x14ac:dyDescent="0.35">
      <c r="A5" s="174" t="s">
        <v>90</v>
      </c>
      <c r="B5" s="175"/>
      <c r="C5" s="175"/>
      <c r="D5" s="176"/>
      <c r="E5" s="24" t="s">
        <v>91</v>
      </c>
      <c r="F5" s="177" t="s">
        <v>92</v>
      </c>
      <c r="G5" s="177" t="s">
        <v>93</v>
      </c>
      <c r="H5" s="146" t="s">
        <v>3</v>
      </c>
      <c r="I5" s="147"/>
      <c r="J5" s="147"/>
      <c r="K5" s="147"/>
      <c r="L5" s="147"/>
      <c r="M5" s="147"/>
      <c r="N5" s="147"/>
      <c r="O5" s="148"/>
      <c r="P5" s="179" t="s">
        <v>4</v>
      </c>
      <c r="Q5" s="146" t="s">
        <v>25</v>
      </c>
      <c r="R5" s="147"/>
      <c r="S5" s="147"/>
      <c r="T5" s="147"/>
      <c r="U5" s="148"/>
      <c r="V5" s="146" t="s">
        <v>5</v>
      </c>
      <c r="W5" s="147"/>
      <c r="X5" s="147"/>
      <c r="Y5" s="147"/>
      <c r="Z5" s="147"/>
      <c r="AA5" s="147"/>
      <c r="AB5" s="147"/>
      <c r="AC5" s="149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125</v>
      </c>
      <c r="D6" s="48" t="s">
        <v>7</v>
      </c>
      <c r="E6" s="49" t="s">
        <v>94</v>
      </c>
      <c r="F6" s="178"/>
      <c r="G6" s="178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180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34" t="s">
        <v>148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1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133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35"/>
      <c r="B8" s="13">
        <v>608</v>
      </c>
      <c r="C8" s="13" t="s">
        <v>122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132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34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164</v>
      </c>
      <c r="Q9" s="13" t="s">
        <v>27</v>
      </c>
      <c r="R9" s="13" t="s">
        <v>27</v>
      </c>
      <c r="S9" s="13" t="s">
        <v>27</v>
      </c>
      <c r="T9" s="16" t="s">
        <v>129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34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7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115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36" t="s">
        <v>163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121</v>
      </c>
      <c r="U12" s="15" t="s">
        <v>134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34"/>
      <c r="B13" s="29">
        <v>600</v>
      </c>
      <c r="C13" s="29" t="s">
        <v>149</v>
      </c>
      <c r="D13" s="29" t="s">
        <v>150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151</v>
      </c>
      <c r="T13" s="32" t="s">
        <v>152</v>
      </c>
      <c r="U13" s="15" t="s">
        <v>153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34"/>
      <c r="B14" s="29">
        <v>104</v>
      </c>
      <c r="C14" s="29" t="s">
        <v>154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155</v>
      </c>
      <c r="Q14" s="29" t="s">
        <v>27</v>
      </c>
      <c r="R14" s="32" t="s">
        <v>27</v>
      </c>
      <c r="S14" s="32" t="s">
        <v>156</v>
      </c>
      <c r="T14" s="32" t="s">
        <v>157</v>
      </c>
      <c r="U14" s="15" t="s">
        <v>153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3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118</v>
      </c>
      <c r="U15" s="15" t="s">
        <v>134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34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134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34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135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34"/>
      <c r="B18" s="13">
        <v>300</v>
      </c>
      <c r="C18" s="13" t="s">
        <v>127</v>
      </c>
      <c r="D18" s="13" t="s">
        <v>128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34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1" si="15">H19+I19+J19+K19</f>
        <v>8</v>
      </c>
      <c r="M19" s="14">
        <v>3</v>
      </c>
      <c r="N19" s="14">
        <f t="shared" ref="N19:N31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136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27" si="17">V19+W19+X19+Y19</f>
        <v>6</v>
      </c>
      <c r="AA19" s="14">
        <v>2</v>
      </c>
      <c r="AB19" s="14">
        <f t="shared" ref="AB19:AB27" si="18">Z19*AA19</f>
        <v>12</v>
      </c>
      <c r="AC19" s="57" t="str">
        <f t="shared" si="5"/>
        <v>MODERADO</v>
      </c>
    </row>
    <row r="20" spans="1:29" ht="115.5" customHeight="1" thickBot="1" x14ac:dyDescent="0.4">
      <c r="A20" s="134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119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35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34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119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34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119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74" customHeight="1" x14ac:dyDescent="0.35">
      <c r="A24" s="134"/>
      <c r="B24" s="13">
        <v>800</v>
      </c>
      <c r="C24" s="13" t="str">
        <f>IFERROR(VLOOKUP(B24,[4]PELIGROS!$B$7:$D$130,2,FALSE),"")</f>
        <v>Ruido debido a máquinas o equipos</v>
      </c>
      <c r="D24" s="13" t="str">
        <f>IFERROR(VLOOKUP(B24,[4]PELIGROS!$B$7:$D$130,3,FALSE),"")</f>
        <v>Exposición continua al ruido, hipoacusia, tensión muscular, estrés, falta de concentración.</v>
      </c>
      <c r="E24" s="14" t="s">
        <v>95</v>
      </c>
      <c r="F24" s="26" t="s">
        <v>98</v>
      </c>
      <c r="G24" s="14" t="s">
        <v>97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9" t="str">
        <f t="shared" si="2"/>
        <v>IMPORTANTE</v>
      </c>
      <c r="P24" s="15" t="s">
        <v>24</v>
      </c>
      <c r="Q24" s="13" t="s">
        <v>27</v>
      </c>
      <c r="R24" s="14" t="s">
        <v>27</v>
      </c>
      <c r="S24" s="14" t="s">
        <v>27</v>
      </c>
      <c r="T24" s="16" t="s">
        <v>126</v>
      </c>
      <c r="U24" s="13" t="s">
        <v>158</v>
      </c>
      <c r="V24" s="14">
        <v>1</v>
      </c>
      <c r="W24" s="14">
        <v>1</v>
      </c>
      <c r="X24" s="14">
        <v>1</v>
      </c>
      <c r="Y24" s="14">
        <v>3</v>
      </c>
      <c r="Z24" s="14">
        <f t="shared" si="17"/>
        <v>6</v>
      </c>
      <c r="AA24" s="14">
        <v>1</v>
      </c>
      <c r="AB24" s="14">
        <f t="shared" si="18"/>
        <v>6</v>
      </c>
      <c r="AC24" s="52" t="str">
        <f t="shared" si="5"/>
        <v>TOLERABLE</v>
      </c>
    </row>
    <row r="25" spans="1:29" ht="408" customHeight="1" x14ac:dyDescent="0.35">
      <c r="A25" s="75"/>
      <c r="B25" s="13">
        <v>908</v>
      </c>
      <c r="C25" s="13" t="str">
        <f>IFERROR(VLOOKUP(B25,[4]PELIGROS!$B$7:$D$130,2,FALSE),"")</f>
        <v>Virus SARS-CoV-2 (Virus que produce la enfermedad COVID-19)</v>
      </c>
      <c r="D25" s="13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4" t="s">
        <v>95</v>
      </c>
      <c r="F25" s="26" t="s">
        <v>96</v>
      </c>
      <c r="G25" s="34" t="s">
        <v>97</v>
      </c>
      <c r="H25" s="35">
        <v>1</v>
      </c>
      <c r="I25" s="35">
        <v>1</v>
      </c>
      <c r="J25" s="35">
        <v>1</v>
      </c>
      <c r="K25" s="34">
        <v>3</v>
      </c>
      <c r="L25" s="34">
        <f t="shared" si="15"/>
        <v>6</v>
      </c>
      <c r="M25" s="35">
        <v>3</v>
      </c>
      <c r="N25" s="35">
        <f t="shared" si="16"/>
        <v>18</v>
      </c>
      <c r="O25" s="40" t="str">
        <f t="shared" ref="O25:O27" si="19">IF(N25&gt;=25,"INTOLERABLE",IF(N25&gt;=17,"IMPORTANTE",IF(N25&gt;=9,"MODERADO",IF(N25&gt;=5,"TOLERABLE","TRIVIAL"))))</f>
        <v>IMPORTANTE</v>
      </c>
      <c r="P25" s="36" t="s">
        <v>164</v>
      </c>
      <c r="Q25" s="13" t="s">
        <v>27</v>
      </c>
      <c r="R25" s="13" t="s">
        <v>27</v>
      </c>
      <c r="S25" s="13" t="s">
        <v>27</v>
      </c>
      <c r="T25" s="16" t="s">
        <v>129</v>
      </c>
      <c r="U25" s="13" t="s">
        <v>27</v>
      </c>
      <c r="V25" s="35">
        <v>1</v>
      </c>
      <c r="W25" s="35">
        <v>1</v>
      </c>
      <c r="X25" s="35">
        <v>1</v>
      </c>
      <c r="Y25" s="35">
        <v>1</v>
      </c>
      <c r="Z25" s="35">
        <f t="shared" si="17"/>
        <v>4</v>
      </c>
      <c r="AA25" s="35">
        <v>2</v>
      </c>
      <c r="AB25" s="35">
        <f t="shared" si="18"/>
        <v>8</v>
      </c>
      <c r="AC25" s="52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36" t="s">
        <v>138</v>
      </c>
      <c r="B26" s="14" t="s">
        <v>27</v>
      </c>
      <c r="C26" s="13" t="s">
        <v>139</v>
      </c>
      <c r="D26" s="13" t="s">
        <v>140</v>
      </c>
      <c r="E26" s="64" t="s">
        <v>95</v>
      </c>
      <c r="F26" s="65" t="s">
        <v>141</v>
      </c>
      <c r="G26" s="64" t="s">
        <v>76</v>
      </c>
      <c r="H26" s="13">
        <v>1</v>
      </c>
      <c r="I26" s="13">
        <v>2</v>
      </c>
      <c r="J26" s="13">
        <v>2</v>
      </c>
      <c r="K26" s="14">
        <v>2</v>
      </c>
      <c r="L26" s="14">
        <f t="shared" si="15"/>
        <v>7</v>
      </c>
      <c r="M26" s="13">
        <v>3</v>
      </c>
      <c r="N26" s="14">
        <f t="shared" si="16"/>
        <v>21</v>
      </c>
      <c r="O26" s="66" t="str">
        <f t="shared" si="19"/>
        <v>IMPORTANTE</v>
      </c>
      <c r="P26" s="36" t="s">
        <v>142</v>
      </c>
      <c r="Q26" s="14" t="s">
        <v>27</v>
      </c>
      <c r="R26" s="13" t="s">
        <v>27</v>
      </c>
      <c r="S26" s="15" t="s">
        <v>27</v>
      </c>
      <c r="T26" s="16" t="s">
        <v>143</v>
      </c>
      <c r="U26" s="14" t="s">
        <v>27</v>
      </c>
      <c r="V26" s="13">
        <v>1</v>
      </c>
      <c r="W26" s="13">
        <v>1</v>
      </c>
      <c r="X26" s="13">
        <v>1</v>
      </c>
      <c r="Y26" s="15">
        <v>1</v>
      </c>
      <c r="Z26" s="14">
        <f t="shared" si="17"/>
        <v>4</v>
      </c>
      <c r="AA26" s="13">
        <v>3</v>
      </c>
      <c r="AB26" s="14">
        <f t="shared" si="18"/>
        <v>12</v>
      </c>
      <c r="AC26" s="67" t="str">
        <f t="shared" si="20"/>
        <v>MODERADO</v>
      </c>
    </row>
    <row r="27" spans="1:29" ht="168" customHeight="1" x14ac:dyDescent="0.35">
      <c r="A27" s="134"/>
      <c r="B27" s="14" t="s">
        <v>27</v>
      </c>
      <c r="C27" s="13" t="s">
        <v>144</v>
      </c>
      <c r="D27" s="13" t="s">
        <v>145</v>
      </c>
      <c r="E27" s="64" t="s">
        <v>95</v>
      </c>
      <c r="F27" s="65" t="s">
        <v>146</v>
      </c>
      <c r="G27" s="64" t="s">
        <v>76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3</v>
      </c>
      <c r="N27" s="14">
        <f t="shared" si="16"/>
        <v>21</v>
      </c>
      <c r="O27" s="66" t="str">
        <f t="shared" si="19"/>
        <v>IMPORTANTE</v>
      </c>
      <c r="P27" s="36" t="s">
        <v>142</v>
      </c>
      <c r="Q27" s="14" t="s">
        <v>27</v>
      </c>
      <c r="R27" s="13" t="s">
        <v>27</v>
      </c>
      <c r="S27" s="15" t="s">
        <v>27</v>
      </c>
      <c r="T27" s="14" t="s">
        <v>143</v>
      </c>
      <c r="U27" s="14" t="s">
        <v>27</v>
      </c>
      <c r="V27" s="14">
        <v>1</v>
      </c>
      <c r="W27" s="14">
        <v>1</v>
      </c>
      <c r="X27" s="14">
        <v>1</v>
      </c>
      <c r="Y27" s="15">
        <v>1</v>
      </c>
      <c r="Z27" s="14">
        <f t="shared" si="17"/>
        <v>4</v>
      </c>
      <c r="AA27" s="14">
        <v>3</v>
      </c>
      <c r="AB27" s="14">
        <f t="shared" si="18"/>
        <v>12</v>
      </c>
      <c r="AC27" s="67" t="str">
        <f t="shared" si="20"/>
        <v>MODERADO</v>
      </c>
    </row>
    <row r="28" spans="1:29" ht="156.5" x14ac:dyDescent="0.35">
      <c r="A28" s="73" t="s">
        <v>71</v>
      </c>
      <c r="B28" s="29"/>
      <c r="C28" s="29" t="s">
        <v>72</v>
      </c>
      <c r="D28" s="29" t="s">
        <v>73</v>
      </c>
      <c r="E28" s="31" t="s">
        <v>74</v>
      </c>
      <c r="F28" s="30" t="s">
        <v>75</v>
      </c>
      <c r="G28" s="31" t="s">
        <v>76</v>
      </c>
      <c r="H28" s="32">
        <v>1</v>
      </c>
      <c r="I28" s="32">
        <v>1</v>
      </c>
      <c r="J28" s="32">
        <v>1</v>
      </c>
      <c r="K28" s="29">
        <v>3</v>
      </c>
      <c r="L28" s="32">
        <f t="shared" si="15"/>
        <v>6</v>
      </c>
      <c r="M28" s="32">
        <v>3</v>
      </c>
      <c r="N28" s="32">
        <f t="shared" si="16"/>
        <v>18</v>
      </c>
      <c r="O28" s="41" t="str">
        <f t="shared" si="2"/>
        <v>IMPORTANTE</v>
      </c>
      <c r="P28" s="29" t="s">
        <v>77</v>
      </c>
      <c r="Q28" s="29" t="s">
        <v>27</v>
      </c>
      <c r="R28" s="29" t="s">
        <v>27</v>
      </c>
      <c r="S28" s="29" t="s">
        <v>116</v>
      </c>
      <c r="T28" s="29" t="s">
        <v>117</v>
      </c>
      <c r="U28" s="42" t="s">
        <v>27</v>
      </c>
      <c r="V28" s="32">
        <v>1</v>
      </c>
      <c r="W28" s="32">
        <v>1</v>
      </c>
      <c r="X28" s="32">
        <v>1</v>
      </c>
      <c r="Y28" s="32">
        <v>1</v>
      </c>
      <c r="Z28" s="32">
        <f t="shared" ref="Z28:Z31" si="21">V28+W28+X28+Y28</f>
        <v>4</v>
      </c>
      <c r="AA28" s="32">
        <v>2</v>
      </c>
      <c r="AB28" s="32">
        <f t="shared" ref="AB28:AB31" si="22">Z28*AA28</f>
        <v>8</v>
      </c>
      <c r="AC28" s="56" t="str">
        <f t="shared" si="5"/>
        <v>TOLERABLE</v>
      </c>
    </row>
    <row r="29" spans="1:29" s="27" customFormat="1" ht="151.75" customHeight="1" thickBot="1" x14ac:dyDescent="0.35">
      <c r="A29" s="74"/>
      <c r="B29" s="13">
        <v>1200</v>
      </c>
      <c r="C29" s="13" t="str">
        <f>IFERROR(VLOOKUP(B29,[4]PELIGROS!$B$7:$D$130,2,FALSE),"")</f>
        <v>Lluvia intensa</v>
      </c>
      <c r="D29" s="13" t="str">
        <f>IFERROR(VLOOKUP(B29,[4]PELIGROS!$B$7:$D$130,3,FALSE),"")</f>
        <v>Inundación, resbalones, colisión, resfríos.</v>
      </c>
      <c r="E29" s="94" t="s">
        <v>105</v>
      </c>
      <c r="F29" s="95" t="s">
        <v>75</v>
      </c>
      <c r="G29" s="94" t="s">
        <v>76</v>
      </c>
      <c r="H29" s="14">
        <v>1</v>
      </c>
      <c r="I29" s="14">
        <v>2</v>
      </c>
      <c r="J29" s="14">
        <v>2</v>
      </c>
      <c r="K29" s="13">
        <v>3</v>
      </c>
      <c r="L29" s="13">
        <f t="shared" si="15"/>
        <v>8</v>
      </c>
      <c r="M29" s="14">
        <v>2</v>
      </c>
      <c r="N29" s="13">
        <f t="shared" si="16"/>
        <v>16</v>
      </c>
      <c r="O29" s="38" t="str">
        <f t="shared" si="2"/>
        <v>MODERADO</v>
      </c>
      <c r="P29" s="15" t="s">
        <v>106</v>
      </c>
      <c r="Q29" s="15" t="s">
        <v>27</v>
      </c>
      <c r="R29" s="13" t="s">
        <v>27</v>
      </c>
      <c r="S29" s="13" t="s">
        <v>27</v>
      </c>
      <c r="T29" s="14" t="s">
        <v>120</v>
      </c>
      <c r="U29" s="15" t="s">
        <v>27</v>
      </c>
      <c r="V29" s="13">
        <v>1</v>
      </c>
      <c r="W29" s="13">
        <v>1</v>
      </c>
      <c r="X29" s="13">
        <v>1</v>
      </c>
      <c r="Y29" s="13">
        <v>3</v>
      </c>
      <c r="Z29" s="13">
        <f t="shared" si="21"/>
        <v>6</v>
      </c>
      <c r="AA29" s="13">
        <v>1</v>
      </c>
      <c r="AB29" s="13">
        <f t="shared" si="22"/>
        <v>6</v>
      </c>
      <c r="AC29" s="52" t="str">
        <f t="shared" si="5"/>
        <v>TOLERABLE</v>
      </c>
    </row>
    <row r="30" spans="1:29" s="27" customFormat="1" ht="118.5" customHeight="1" x14ac:dyDescent="0.3">
      <c r="A30" s="75"/>
      <c r="B30" s="13">
        <v>1202</v>
      </c>
      <c r="C30" s="13" t="str">
        <f>IFERROR(VLOOKUP(B30,[4]PELIGROS!$B$7:$D$130,2,FALSE),"")</f>
        <v>Tormenta Eléctrica</v>
      </c>
      <c r="D30" s="13" t="str">
        <f>IFERROR(VLOOKUP(B30,[4]PELIGROS!$B$7:$D$130,3,FALSE),"")</f>
        <v>Exposición a descarga eléctrica, electrización, electrocución, incendios</v>
      </c>
      <c r="E30" s="94"/>
      <c r="F30" s="95"/>
      <c r="G30" s="94"/>
      <c r="H30" s="14">
        <v>1</v>
      </c>
      <c r="I30" s="14">
        <v>2</v>
      </c>
      <c r="J30" s="14">
        <v>2</v>
      </c>
      <c r="K30" s="13">
        <v>3</v>
      </c>
      <c r="L30" s="13">
        <f t="shared" si="15"/>
        <v>8</v>
      </c>
      <c r="M30" s="14">
        <v>3</v>
      </c>
      <c r="N30" s="13">
        <f t="shared" si="16"/>
        <v>24</v>
      </c>
      <c r="O30" s="39" t="str">
        <f t="shared" si="2"/>
        <v>IMPORTANTE</v>
      </c>
      <c r="P30" s="15" t="s">
        <v>106</v>
      </c>
      <c r="Q30" s="15" t="s">
        <v>27</v>
      </c>
      <c r="R30" s="13" t="s">
        <v>27</v>
      </c>
      <c r="S30" s="13" t="s">
        <v>123</v>
      </c>
      <c r="T30" s="14" t="s">
        <v>124</v>
      </c>
      <c r="U30" s="15" t="s">
        <v>27</v>
      </c>
      <c r="V30" s="13">
        <v>1</v>
      </c>
      <c r="W30" s="13">
        <v>1</v>
      </c>
      <c r="X30" s="13">
        <v>1</v>
      </c>
      <c r="Y30" s="13">
        <v>3</v>
      </c>
      <c r="Z30" s="13">
        <f t="shared" si="21"/>
        <v>6</v>
      </c>
      <c r="AA30" s="13">
        <v>2</v>
      </c>
      <c r="AB30" s="13">
        <f t="shared" si="22"/>
        <v>12</v>
      </c>
      <c r="AC30" s="57" t="str">
        <f t="shared" si="5"/>
        <v>MODERADO</v>
      </c>
    </row>
    <row r="31" spans="1:29" s="27" customFormat="1" ht="117" customHeight="1" thickBot="1" x14ac:dyDescent="0.35">
      <c r="A31" s="74"/>
      <c r="B31" s="53">
        <v>1203</v>
      </c>
      <c r="C31" s="53" t="str">
        <f>IFERROR(VLOOKUP(B31,[4]PELIGROS!$B$7:$D$130,2,FALSE),"")</f>
        <v>Sismos</v>
      </c>
      <c r="D31" s="53" t="str">
        <f>IFERROR(VLOOKUP(B31,[4]PELIGROS!$B$7:$D$130,3,FALSE),"")</f>
        <v>Caída del personal/colapso de estructuras, golpes, aplastamiento, muerte</v>
      </c>
      <c r="E31" s="53" t="s">
        <v>74</v>
      </c>
      <c r="F31" s="96"/>
      <c r="G31" s="97"/>
      <c r="H31" s="54">
        <v>1</v>
      </c>
      <c r="I31" s="54">
        <v>2</v>
      </c>
      <c r="J31" s="54">
        <v>2</v>
      </c>
      <c r="K31" s="53">
        <v>3</v>
      </c>
      <c r="L31" s="53">
        <f t="shared" si="15"/>
        <v>8</v>
      </c>
      <c r="M31" s="54">
        <v>3</v>
      </c>
      <c r="N31" s="53">
        <f t="shared" si="16"/>
        <v>24</v>
      </c>
      <c r="O31" s="58" t="str">
        <f t="shared" si="2"/>
        <v>IMPORTANTE</v>
      </c>
      <c r="P31" s="55" t="s">
        <v>106</v>
      </c>
      <c r="Q31" s="55" t="s">
        <v>27</v>
      </c>
      <c r="R31" s="53" t="s">
        <v>27</v>
      </c>
      <c r="S31" s="53" t="s">
        <v>27</v>
      </c>
      <c r="T31" s="54" t="s">
        <v>112</v>
      </c>
      <c r="U31" s="55" t="s">
        <v>27</v>
      </c>
      <c r="V31" s="54">
        <v>1</v>
      </c>
      <c r="W31" s="54">
        <v>1</v>
      </c>
      <c r="X31" s="54">
        <v>1</v>
      </c>
      <c r="Y31" s="53">
        <v>3</v>
      </c>
      <c r="Z31" s="53">
        <f t="shared" si="21"/>
        <v>6</v>
      </c>
      <c r="AA31" s="54">
        <v>2</v>
      </c>
      <c r="AB31" s="53">
        <f t="shared" si="22"/>
        <v>12</v>
      </c>
      <c r="AC31" s="59" t="str">
        <f t="shared" si="5"/>
        <v>MODERADO</v>
      </c>
    </row>
    <row r="32" spans="1:29" s="20" customFormat="1" ht="16.5" customHeight="1" x14ac:dyDescent="0.3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9"/>
      <c r="T32" s="19"/>
      <c r="V32" s="21"/>
      <c r="W32" s="21"/>
      <c r="X32" s="21"/>
      <c r="Y32" s="21"/>
      <c r="Z32" s="21"/>
      <c r="AA32" s="21"/>
      <c r="AB32" s="21"/>
      <c r="AC32" s="21"/>
    </row>
    <row r="33" spans="1:30" ht="90" customHeight="1" x14ac:dyDescent="0.35">
      <c r="A33" s="98" t="s">
        <v>78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30" x14ac:dyDescent="0.35">
      <c r="B34" s="1"/>
      <c r="K34" s="22"/>
    </row>
    <row r="35" spans="1:30" ht="25" customHeight="1" x14ac:dyDescent="0.5">
      <c r="A35" s="1"/>
      <c r="B35" s="1"/>
      <c r="C35" s="99" t="s">
        <v>29</v>
      </c>
      <c r="D35" s="101" t="s">
        <v>30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70"/>
      <c r="R35" s="118" t="s">
        <v>29</v>
      </c>
      <c r="S35" s="118" t="s">
        <v>31</v>
      </c>
      <c r="T35" s="118" t="s">
        <v>32</v>
      </c>
      <c r="V35" s="1"/>
      <c r="W35" s="1"/>
      <c r="X35" s="1"/>
      <c r="Y35" s="122" t="s">
        <v>32</v>
      </c>
      <c r="Z35" s="123"/>
      <c r="AA35" s="123"/>
      <c r="AB35" s="123"/>
      <c r="AC35" s="124"/>
    </row>
    <row r="36" spans="1:30" ht="48.5" customHeight="1" x14ac:dyDescent="0.5">
      <c r="A36" s="6"/>
      <c r="B36" s="6"/>
      <c r="C36" s="100"/>
      <c r="D36" s="71" t="s">
        <v>33</v>
      </c>
      <c r="E36" s="101" t="s">
        <v>34</v>
      </c>
      <c r="F36" s="102"/>
      <c r="G36" s="102"/>
      <c r="H36" s="102"/>
      <c r="I36" s="103"/>
      <c r="J36" s="101" t="s">
        <v>35</v>
      </c>
      <c r="K36" s="102"/>
      <c r="L36" s="102"/>
      <c r="M36" s="102"/>
      <c r="N36" s="103"/>
      <c r="O36" s="101" t="s">
        <v>36</v>
      </c>
      <c r="P36" s="103"/>
      <c r="Q36" s="70"/>
      <c r="R36" s="119"/>
      <c r="S36" s="119"/>
      <c r="T36" s="119"/>
      <c r="U36" s="6"/>
      <c r="V36" s="1"/>
      <c r="W36" s="1"/>
      <c r="X36" s="1"/>
      <c r="Y36" s="125" t="s">
        <v>37</v>
      </c>
      <c r="Z36" s="126"/>
      <c r="AA36" s="125" t="s">
        <v>38</v>
      </c>
      <c r="AB36" s="126"/>
      <c r="AC36" s="12" t="s">
        <v>39</v>
      </c>
    </row>
    <row r="37" spans="1:30" ht="48.5" customHeight="1" x14ac:dyDescent="0.5">
      <c r="A37" s="7"/>
      <c r="B37" s="7"/>
      <c r="C37" s="120">
        <v>1</v>
      </c>
      <c r="D37" s="138" t="s">
        <v>40</v>
      </c>
      <c r="E37" s="140" t="s">
        <v>41</v>
      </c>
      <c r="F37" s="141"/>
      <c r="G37" s="141"/>
      <c r="H37" s="141"/>
      <c r="I37" s="142"/>
      <c r="J37" s="140" t="s">
        <v>42</v>
      </c>
      <c r="K37" s="141"/>
      <c r="L37" s="141"/>
      <c r="M37" s="141"/>
      <c r="N37" s="142"/>
      <c r="O37" s="166" t="s">
        <v>43</v>
      </c>
      <c r="P37" s="167"/>
      <c r="Q37" s="70"/>
      <c r="R37" s="120">
        <v>1</v>
      </c>
      <c r="S37" s="127" t="s">
        <v>44</v>
      </c>
      <c r="T37" s="72" t="s">
        <v>45</v>
      </c>
      <c r="U37" s="7"/>
      <c r="V37" s="187" t="s">
        <v>30</v>
      </c>
      <c r="W37" s="129" t="s">
        <v>46</v>
      </c>
      <c r="X37" s="130"/>
      <c r="Y37" s="156" t="s">
        <v>47</v>
      </c>
      <c r="Z37" s="157"/>
      <c r="AA37" s="156" t="s">
        <v>79</v>
      </c>
      <c r="AB37" s="157"/>
      <c r="AC37" s="164" t="s">
        <v>80</v>
      </c>
    </row>
    <row r="38" spans="1:30" ht="48.5" customHeight="1" x14ac:dyDescent="0.5">
      <c r="A38" s="7"/>
      <c r="B38" s="7"/>
      <c r="C38" s="121"/>
      <c r="D38" s="139"/>
      <c r="E38" s="143"/>
      <c r="F38" s="144"/>
      <c r="G38" s="144"/>
      <c r="H38" s="144"/>
      <c r="I38" s="145"/>
      <c r="J38" s="143"/>
      <c r="K38" s="144"/>
      <c r="L38" s="144"/>
      <c r="M38" s="144"/>
      <c r="N38" s="145"/>
      <c r="O38" s="166" t="s">
        <v>48</v>
      </c>
      <c r="P38" s="167"/>
      <c r="Q38" s="70"/>
      <c r="R38" s="121"/>
      <c r="S38" s="128"/>
      <c r="T38" s="72" t="s">
        <v>49</v>
      </c>
      <c r="U38" s="7"/>
      <c r="V38" s="188"/>
      <c r="W38" s="131"/>
      <c r="X38" s="132"/>
      <c r="Y38" s="158"/>
      <c r="Z38" s="159"/>
      <c r="AA38" s="158"/>
      <c r="AB38" s="159"/>
      <c r="AC38" s="165"/>
      <c r="AD38" s="23"/>
    </row>
    <row r="39" spans="1:30" ht="48.5" customHeight="1" x14ac:dyDescent="0.5">
      <c r="A39" s="7"/>
      <c r="B39" s="7"/>
      <c r="C39" s="120">
        <v>2</v>
      </c>
      <c r="D39" s="138" t="s">
        <v>50</v>
      </c>
      <c r="E39" s="140" t="s">
        <v>51</v>
      </c>
      <c r="F39" s="141"/>
      <c r="G39" s="141"/>
      <c r="H39" s="141"/>
      <c r="I39" s="142"/>
      <c r="J39" s="140" t="s">
        <v>52</v>
      </c>
      <c r="K39" s="141"/>
      <c r="L39" s="141"/>
      <c r="M39" s="141"/>
      <c r="N39" s="142"/>
      <c r="O39" s="166" t="s">
        <v>53</v>
      </c>
      <c r="P39" s="167"/>
      <c r="Q39" s="70"/>
      <c r="R39" s="120">
        <v>2</v>
      </c>
      <c r="S39" s="127" t="s">
        <v>54</v>
      </c>
      <c r="T39" s="72" t="s">
        <v>55</v>
      </c>
      <c r="U39" s="7"/>
      <c r="V39" s="188"/>
      <c r="W39" s="129" t="s">
        <v>56</v>
      </c>
      <c r="X39" s="130"/>
      <c r="Y39" s="156" t="s">
        <v>81</v>
      </c>
      <c r="Z39" s="157"/>
      <c r="AA39" s="150" t="s">
        <v>57</v>
      </c>
      <c r="AB39" s="151"/>
      <c r="AC39" s="154" t="s">
        <v>82</v>
      </c>
    </row>
    <row r="40" spans="1:30" ht="48.5" customHeight="1" x14ac:dyDescent="0.5">
      <c r="A40" s="7"/>
      <c r="B40" s="7"/>
      <c r="C40" s="121"/>
      <c r="D40" s="139"/>
      <c r="E40" s="143"/>
      <c r="F40" s="144"/>
      <c r="G40" s="144"/>
      <c r="H40" s="144"/>
      <c r="I40" s="145"/>
      <c r="J40" s="143"/>
      <c r="K40" s="144"/>
      <c r="L40" s="144"/>
      <c r="M40" s="144"/>
      <c r="N40" s="145"/>
      <c r="O40" s="166" t="s">
        <v>58</v>
      </c>
      <c r="P40" s="167"/>
      <c r="Q40" s="70"/>
      <c r="R40" s="121"/>
      <c r="S40" s="128"/>
      <c r="T40" s="72" t="s">
        <v>59</v>
      </c>
      <c r="U40" s="7"/>
      <c r="V40" s="188"/>
      <c r="W40" s="131"/>
      <c r="X40" s="132"/>
      <c r="Y40" s="158"/>
      <c r="Z40" s="159"/>
      <c r="AA40" s="152"/>
      <c r="AB40" s="153"/>
      <c r="AC40" s="155"/>
    </row>
    <row r="41" spans="1:30" ht="48.5" customHeight="1" x14ac:dyDescent="0.5">
      <c r="A41" s="7"/>
      <c r="B41" s="7"/>
      <c r="C41" s="120">
        <v>3</v>
      </c>
      <c r="D41" s="138" t="s">
        <v>60</v>
      </c>
      <c r="E41" s="140" t="s">
        <v>61</v>
      </c>
      <c r="F41" s="141"/>
      <c r="G41" s="141"/>
      <c r="H41" s="141"/>
      <c r="I41" s="142"/>
      <c r="J41" s="140" t="s">
        <v>62</v>
      </c>
      <c r="K41" s="141"/>
      <c r="L41" s="141"/>
      <c r="M41" s="141"/>
      <c r="N41" s="142"/>
      <c r="O41" s="166" t="s">
        <v>63</v>
      </c>
      <c r="P41" s="167"/>
      <c r="Q41" s="70"/>
      <c r="R41" s="120">
        <v>3</v>
      </c>
      <c r="S41" s="127" t="s">
        <v>64</v>
      </c>
      <c r="T41" s="72" t="s">
        <v>65</v>
      </c>
      <c r="U41" s="7"/>
      <c r="V41" s="188"/>
      <c r="W41" s="129" t="s">
        <v>66</v>
      </c>
      <c r="X41" s="130"/>
      <c r="Y41" s="150" t="s">
        <v>57</v>
      </c>
      <c r="Z41" s="151"/>
      <c r="AA41" s="160" t="s">
        <v>83</v>
      </c>
      <c r="AB41" s="161"/>
      <c r="AC41" s="154" t="s">
        <v>84</v>
      </c>
    </row>
    <row r="42" spans="1:30" ht="48.5" customHeight="1" x14ac:dyDescent="0.5">
      <c r="A42" s="7"/>
      <c r="B42" s="7"/>
      <c r="C42" s="121"/>
      <c r="D42" s="139" t="s">
        <v>67</v>
      </c>
      <c r="E42" s="143"/>
      <c r="F42" s="144"/>
      <c r="G42" s="144"/>
      <c r="H42" s="144"/>
      <c r="I42" s="145"/>
      <c r="J42" s="143"/>
      <c r="K42" s="144"/>
      <c r="L42" s="144"/>
      <c r="M42" s="144"/>
      <c r="N42" s="145"/>
      <c r="O42" s="166" t="s">
        <v>68</v>
      </c>
      <c r="P42" s="167"/>
      <c r="Q42" s="70"/>
      <c r="R42" s="121"/>
      <c r="S42" s="128"/>
      <c r="T42" s="72" t="s">
        <v>69</v>
      </c>
      <c r="U42" s="7"/>
      <c r="V42" s="189"/>
      <c r="W42" s="131"/>
      <c r="X42" s="132"/>
      <c r="Y42" s="152"/>
      <c r="Z42" s="153"/>
      <c r="AA42" s="162"/>
      <c r="AB42" s="163"/>
      <c r="AC42" s="155"/>
    </row>
    <row r="43" spans="1:30" ht="14.5" customHeight="1" x14ac:dyDescent="0.35">
      <c r="A43" s="8"/>
      <c r="C43" s="4"/>
      <c r="D43" s="4"/>
      <c r="E43" s="8"/>
      <c r="F43" s="8"/>
      <c r="H43" s="8"/>
      <c r="I43" s="8"/>
      <c r="J43" s="8"/>
      <c r="K43" s="8"/>
      <c r="L43" s="8"/>
      <c r="M43" s="8"/>
      <c r="N43" s="8"/>
      <c r="O43" s="9"/>
      <c r="P43" s="10"/>
      <c r="R43" s="8"/>
      <c r="S43" s="11"/>
      <c r="T43" s="8"/>
      <c r="U43" s="4"/>
      <c r="V43" s="8"/>
      <c r="W43" s="8"/>
      <c r="X43" s="8"/>
      <c r="Y43" s="8"/>
      <c r="Z43" s="8"/>
      <c r="AA43" s="8"/>
      <c r="AB43" s="8"/>
      <c r="AC43" s="9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22"/>
    </row>
    <row r="47" spans="1:30" hidden="1" x14ac:dyDescent="0.35">
      <c r="B47" s="1"/>
      <c r="K47" s="22"/>
    </row>
    <row r="48" spans="1:30" hidden="1" x14ac:dyDescent="0.35">
      <c r="B48" s="1"/>
      <c r="K48" s="22"/>
    </row>
    <row r="49" spans="2:23" hidden="1" x14ac:dyDescent="0.35">
      <c r="B49" s="1"/>
      <c r="K49" s="22"/>
    </row>
    <row r="50" spans="2:23" ht="160.5" customHeight="1" x14ac:dyDescent="0.4">
      <c r="C50" s="184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6"/>
      <c r="P50" s="28"/>
      <c r="Q50" s="184"/>
      <c r="R50" s="185"/>
      <c r="S50" s="185"/>
      <c r="T50" s="186"/>
      <c r="U50" s="168">
        <v>45680</v>
      </c>
      <c r="V50" s="169"/>
      <c r="W50" s="170"/>
    </row>
    <row r="51" spans="2:23" ht="61.5" customHeight="1" x14ac:dyDescent="0.35">
      <c r="C51" s="181" t="s">
        <v>165</v>
      </c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3"/>
      <c r="P51" s="68" t="s">
        <v>159</v>
      </c>
      <c r="Q51" s="181" t="s">
        <v>160</v>
      </c>
      <c r="R51" s="182"/>
      <c r="S51" s="182"/>
      <c r="T51" s="183"/>
      <c r="U51" s="171"/>
      <c r="V51" s="172"/>
      <c r="W51" s="173"/>
    </row>
    <row r="52" spans="2:23" ht="28.5" customHeight="1" x14ac:dyDescent="0.35">
      <c r="B52" s="1"/>
      <c r="C52" s="90" t="s">
        <v>70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69" t="s">
        <v>130</v>
      </c>
      <c r="Q52" s="88" t="s">
        <v>131</v>
      </c>
      <c r="R52" s="88"/>
      <c r="S52" s="88"/>
      <c r="T52" s="89"/>
      <c r="U52" s="91" t="s">
        <v>85</v>
      </c>
      <c r="V52" s="92"/>
      <c r="W52" s="93"/>
    </row>
  </sheetData>
  <mergeCells count="86"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Jefe de turno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2025-02-05T22:04:38Z</dcterms:modified>
</cp:coreProperties>
</file>